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工作项目\唐主任(201909)\2021年校舍修缮专项及公用经费项目表（20210105）\2021年校舍修缮工程设计招标\"/>
    </mc:Choice>
  </mc:AlternateContent>
  <bookViews>
    <workbookView xWindow="-90" yWindow="-90" windowWidth="18195" windowHeight="11595"/>
  </bookViews>
  <sheets>
    <sheet name="Sheet1" sheetId="1" r:id="rId1"/>
    <sheet name="Sheet2" sheetId="3" r:id="rId2"/>
    <sheet name="Sheet3" sheetId="4" r:id="rId3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3" i="1"/>
  <c r="H12" i="1"/>
  <c r="H11" i="1"/>
  <c r="H9" i="1"/>
  <c r="H8" i="1"/>
  <c r="H7" i="1"/>
  <c r="H6" i="1"/>
  <c r="H17" i="1" l="1"/>
  <c r="H18" i="1" s="1"/>
</calcChain>
</file>

<file path=xl/sharedStrings.xml><?xml version="1.0" encoding="utf-8"?>
<sst xmlns="http://schemas.openxmlformats.org/spreadsheetml/2006/main" count="82" uniqueCount="70">
  <si>
    <t>序号</t>
  </si>
  <si>
    <t>类别</t>
    <phoneticPr fontId="2" type="noConversion"/>
  </si>
  <si>
    <t>系部</t>
  </si>
  <si>
    <t>拟建地点</t>
  </si>
  <si>
    <t>建设规模及内容</t>
  </si>
  <si>
    <t>建筑面积
（㎡）</t>
    <phoneticPr fontId="2" type="noConversion"/>
  </si>
  <si>
    <t>实训室修缮</t>
    <phoneticPr fontId="2" type="noConversion"/>
  </si>
  <si>
    <t>人工智能产业系</t>
    <phoneticPr fontId="3" type="noConversion"/>
  </si>
  <si>
    <t>南校电工上岗证考证室及电拖实训室修缮</t>
    <phoneticPr fontId="2" type="noConversion"/>
  </si>
  <si>
    <t>南校区9104、9105</t>
    <phoneticPr fontId="3" type="noConversion"/>
  </si>
  <si>
    <t>1.9104和9105打通重新隔五间，地板垫高10厘米做自流平和四面墙铲掉重新批墙贴瓷砖到窗台位置，天花铲掉重新批，批完后刷深灰色2.所有的窗拆除，安装新的铝合金窗，加开一个窗，所有的门拆除，重新开（位置重新定）3.旧的电路全部拆除，电路重新布线（配电柜重新安装,布线包括照明和设备布线），分强弱电4.封闭两个铝合金门和两个门之间的窗5.中央空调拆除，改为挂机（空调机另购）6.拆除通风管道7.门口安装挡水板8.加装6台排气扇</t>
  </si>
  <si>
    <t>基本修缮（含铝合金窗）单价950元/㎡，强弱电、等另外增地面抬高10㎝约5万元。均价约1230元/㎡</t>
    <phoneticPr fontId="3" type="noConversion"/>
  </si>
  <si>
    <t>岭南艺术产业系</t>
  </si>
  <si>
    <t>南校装饰设计实训室</t>
  </si>
  <si>
    <t>南校6205</t>
  </si>
  <si>
    <t>1.将前墙两个窗户改成两个落地商品展示柜（影响通风、采光）；2.拆除地面原地插，120平方米做自流平环氧树脂地坪；
3.墙裙高度1.5米贴300*600mm防古灰色或黑色墙面墙；墙体上部批荡，ICI乳胶漆装修；
4.天花吊顶，LED节能灯600*600mm（是否符合灯光照明标准）
5.需拆除原6205的隔断，安装推拉隔断；
6.安装二三插约40个，考虑动力用电等；7.场地的电路改造；8.场地储存空间制作；9制作两个省赛标准的展示练习柜；撤搬摄影幕到9301。</t>
    <phoneticPr fontId="2" type="noConversion"/>
  </si>
  <si>
    <t>基本修缮单价750元/㎡，展示墙、展柜、灯、插座等另外增加9万元。单价约1500</t>
    <phoneticPr fontId="3" type="noConversion"/>
  </si>
  <si>
    <t>商贸服务产业系</t>
  </si>
  <si>
    <t>电子商务直播间维修</t>
    <phoneticPr fontId="3" type="noConversion"/>
  </si>
  <si>
    <t>南校7号楼7101、7102室</t>
  </si>
  <si>
    <t>1.地面及墙体进行处理，室内展示墙及展柜设计；
2.天花吊顶，LED节能灯600*600mm；
3.离地高30cm处应安装二三及USB插约30个。</t>
    <phoneticPr fontId="3" type="noConversion"/>
  </si>
  <si>
    <t>基本修缮单价750元/㎡，展示墙、展柜、灯、插座等另外增加10万元</t>
    <phoneticPr fontId="3" type="noConversion"/>
  </si>
  <si>
    <t>旅游健康产业系</t>
  </si>
  <si>
    <t>南校区大客房实训室</t>
  </si>
  <si>
    <t>大客房实训室</t>
  </si>
  <si>
    <t>1.大客房实训室漏水处修整（确保夏季不漏水）；
2.白色色墙面墙；墙体批荡，ICI乳胶漆装修；
3.安装二三插，约各10个；
4.更换大客房、餐厅实训室门
5.更换窗约10个（因旧窗已用十几年，很多都滑道出现问题，希望可以更换新窗。含10212大客房实训室、9207标准客房实训室、10213-1餐厅实训室及10213-2办公室的窗约10个）</t>
    <phoneticPr fontId="2" type="noConversion"/>
  </si>
  <si>
    <t>基本修缮单价750元/㎡，换铝合金窗及普通课室门350元/㎡。均价约1000</t>
    <phoneticPr fontId="3" type="noConversion"/>
  </si>
  <si>
    <t>实训室修缮</t>
  </si>
  <si>
    <t>北校粤菜师傅体验馆</t>
    <phoneticPr fontId="2" type="noConversion"/>
  </si>
  <si>
    <t>北校9号楼旁的原汽车美容</t>
    <phoneticPr fontId="2" type="noConversion"/>
  </si>
  <si>
    <t>1.加装三面墙（1.2米高砖+玻璃）；
2.室内铺地面、粉刷墙壁、吊顶；
3.室内安装开放式厨房（西点烹饪）；
4.水电安装。</t>
    <phoneticPr fontId="2" type="noConversion"/>
  </si>
  <si>
    <t>综合单价约1500元/㎡</t>
    <phoneticPr fontId="2" type="noConversion"/>
  </si>
  <si>
    <t>场地维修</t>
    <phoneticPr fontId="2" type="noConversion"/>
  </si>
  <si>
    <t>实训中心</t>
  </si>
  <si>
    <t>番禺校区学生宿舍围墙维修</t>
    <phoneticPr fontId="2" type="noConversion"/>
  </si>
  <si>
    <t>宿舍北面靠近山边</t>
  </si>
  <si>
    <t>北面山边是山体，下雨天山上有水冲下来，拟增加排水沟、改造现围墙，使之能承受一定冲力，并能及时清理树叶等垃圾，不积水压力也减小。现围墙建设年代久，灰面已脱落部分，也需要维修。</t>
    <phoneticPr fontId="2" type="noConversion"/>
  </si>
  <si>
    <t>参考2016年北校区污水管网接驳工程报价，先做围墙段、食堂段暂不考虑。</t>
    <phoneticPr fontId="3" type="noConversion"/>
  </si>
  <si>
    <t>公共区域</t>
  </si>
  <si>
    <t>公共通道墙面天花扇灰</t>
    <phoneticPr fontId="2" type="noConversion"/>
  </si>
  <si>
    <t>教学楼、宿舍楼</t>
    <phoneticPr fontId="2" type="noConversion"/>
  </si>
  <si>
    <t>铲除公共通道原有松脱的面层、重新扇灰油漆</t>
    <phoneticPr fontId="2" type="noConversion"/>
  </si>
  <si>
    <t>按单价45元/㎡计算</t>
    <phoneticPr fontId="2" type="noConversion"/>
  </si>
  <si>
    <t>补漏</t>
    <phoneticPr fontId="2" type="noConversion"/>
  </si>
  <si>
    <t>2.3.4号楼顶层实训场课室屋顶补漏维修</t>
  </si>
  <si>
    <t>北校区</t>
  </si>
  <si>
    <t>2.3.4号楼顶层实训场课室屋顶补漏</t>
    <phoneticPr fontId="2" type="noConversion"/>
  </si>
  <si>
    <t>400元/平方米（参照2020世赛屋顶维修补漏项目）</t>
    <phoneticPr fontId="3" type="noConversion"/>
  </si>
  <si>
    <t>实训室屋面维修补漏工程</t>
  </si>
  <si>
    <t>3号楼3105人工智能系实训室屋顶更换维修，4号楼4106汽车营销实训室屋顶更换维修</t>
    <phoneticPr fontId="2" type="noConversion"/>
  </si>
  <si>
    <t>1000元/平方米（参照2020校舍维修项目、单坡树脂瓦，110米不锈钢栏杆6万元）</t>
    <phoneticPr fontId="2" type="noConversion"/>
  </si>
  <si>
    <t>中央空调维修</t>
    <phoneticPr fontId="2" type="noConversion"/>
  </si>
  <si>
    <t>北校中央空调</t>
    <phoneticPr fontId="3" type="noConversion"/>
  </si>
  <si>
    <t>更换匠心楼中央空调的全部主水管</t>
    <phoneticPr fontId="3" type="noConversion"/>
  </si>
  <si>
    <t>卫生间维修</t>
    <phoneticPr fontId="2" type="noConversion"/>
  </si>
  <si>
    <t>卫生间维修</t>
    <phoneticPr fontId="5" type="noConversion"/>
  </si>
  <si>
    <t>北校区2、3、4号楼首层及3号楼二层卫生间</t>
    <phoneticPr fontId="2" type="noConversion"/>
  </si>
  <si>
    <t>8间卫生间、每间约45㎡</t>
    <phoneticPr fontId="2" type="noConversion"/>
  </si>
  <si>
    <t>合计</t>
    <phoneticPr fontId="2" type="noConversion"/>
  </si>
  <si>
    <t>估算说明（供设计参考）</t>
    <phoneticPr fontId="2" type="noConversion"/>
  </si>
  <si>
    <t>子目名称</t>
    <phoneticPr fontId="2" type="noConversion"/>
  </si>
  <si>
    <t>按评审价格，限额设计</t>
    <phoneticPr fontId="3" type="noConversion"/>
  </si>
  <si>
    <t>工程名称：2021年校舍修缮工程</t>
    <phoneticPr fontId="2" type="noConversion"/>
  </si>
  <si>
    <t>工程估算：376.25万元</t>
    <phoneticPr fontId="2" type="noConversion"/>
  </si>
  <si>
    <t>2021年校舍修缮工程项目设计清单</t>
    <phoneticPr fontId="2" type="noConversion"/>
  </si>
  <si>
    <t>附件4</t>
    <phoneticPr fontId="2" type="noConversion"/>
  </si>
  <si>
    <t>估算造价（万元）</t>
    <phoneticPr fontId="2" type="noConversion"/>
  </si>
  <si>
    <t>除去第11项合计</t>
    <phoneticPr fontId="2" type="noConversion"/>
  </si>
  <si>
    <t>设计费最高限价（万元）</t>
    <phoneticPr fontId="2" type="noConversion"/>
  </si>
  <si>
    <t>已有初步设计方案，但需中标设计公司复核设计内容，套图框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</si>
</sst>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10" x14ac:knownFonts="1">
    <font>
      <sz val="11"/>
      <color theme="1"/>
      <name val="等线"/>
      <family val="2"/>
      <charset val="134"/>
      <scheme val="minor"/>
    </font>
    <font>
      <sz val="1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sz val="20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华文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7" fillId="2" borderId="1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176" fontId="0" fillId="3" borderId="1" xfId="0" applyNumberFormat="1" applyFont="1" applyFill="1" applyBorder="1" applyAlignment="1">
      <alignment horizontal="center" vertical="center"/>
    </xf>
    <xf numFmtId="177" fontId="0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13" zoomScale="104" workbookViewId="0">
      <selection activeCell="I16" sqref="I16"/>
    </sheetView>
  </sheetViews>
  <sheetFormatPr defaultColWidth="8.75" defaultRowHeight="14.25" x14ac:dyDescent="0.2"/>
  <cols>
    <col min="1" max="1" width="6.875" style="2" customWidth="1"/>
    <col min="2" max="2" width="8.25" style="1" customWidth="1"/>
    <col min="3" max="3" width="10.75" style="1" customWidth="1"/>
    <col min="4" max="4" width="14.5" style="2" customWidth="1"/>
    <col min="5" max="5" width="11.375" style="2" customWidth="1"/>
    <col min="6" max="6" width="46.375" style="2" customWidth="1"/>
    <col min="7" max="7" width="11.75" style="2" customWidth="1"/>
    <col min="8" max="8" width="12.875" style="2" customWidth="1"/>
    <col min="9" max="9" width="20.875" style="2" customWidth="1"/>
    <col min="10" max="10" width="15.375" style="2" customWidth="1"/>
    <col min="11" max="16384" width="8.75" style="2"/>
  </cols>
  <sheetData>
    <row r="1" spans="1:10" x14ac:dyDescent="0.2">
      <c r="A1" s="2" t="s">
        <v>65</v>
      </c>
    </row>
    <row r="2" spans="1:10" s="3" customFormat="1" ht="33.75" customHeight="1" x14ac:dyDescent="0.2">
      <c r="A2" s="25" t="s">
        <v>64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7" customFormat="1" ht="26.25" customHeight="1" x14ac:dyDescent="0.2">
      <c r="A3" s="7" t="s">
        <v>62</v>
      </c>
    </row>
    <row r="4" spans="1:10" s="7" customFormat="1" ht="26.25" customHeight="1" x14ac:dyDescent="0.2">
      <c r="A4" s="7" t="s">
        <v>63</v>
      </c>
    </row>
    <row r="5" spans="1:10" s="13" customFormat="1" ht="34.5" customHeight="1" x14ac:dyDescent="0.2">
      <c r="A5" s="12" t="s">
        <v>0</v>
      </c>
      <c r="B5" s="12" t="s">
        <v>1</v>
      </c>
      <c r="C5" s="12" t="s">
        <v>2</v>
      </c>
      <c r="D5" s="12" t="s">
        <v>60</v>
      </c>
      <c r="E5" s="12" t="s">
        <v>3</v>
      </c>
      <c r="F5" s="12" t="s">
        <v>4</v>
      </c>
      <c r="G5" s="12" t="s">
        <v>5</v>
      </c>
      <c r="H5" s="12" t="s">
        <v>66</v>
      </c>
      <c r="I5" s="12" t="s">
        <v>59</v>
      </c>
      <c r="J5" s="12" t="s">
        <v>68</v>
      </c>
    </row>
    <row r="6" spans="1:10" s="15" customFormat="1" ht="121.5" x14ac:dyDescent="0.2">
      <c r="A6" s="4">
        <v>1</v>
      </c>
      <c r="B6" s="4" t="s">
        <v>6</v>
      </c>
      <c r="C6" s="4" t="s">
        <v>7</v>
      </c>
      <c r="D6" s="4" t="s">
        <v>8</v>
      </c>
      <c r="E6" s="4" t="s">
        <v>9</v>
      </c>
      <c r="F6" s="5" t="s">
        <v>10</v>
      </c>
      <c r="G6" s="4">
        <v>180</v>
      </c>
      <c r="H6" s="14">
        <f>G6*0.095+5</f>
        <v>22.1</v>
      </c>
      <c r="I6" s="4" t="s">
        <v>11</v>
      </c>
      <c r="J6" s="19"/>
    </row>
    <row r="7" spans="1:10" s="16" customFormat="1" ht="148.5" x14ac:dyDescent="0.2">
      <c r="A7" s="4">
        <v>2</v>
      </c>
      <c r="B7" s="4" t="s">
        <v>6</v>
      </c>
      <c r="C7" s="8" t="s">
        <v>12</v>
      </c>
      <c r="D7" s="4" t="s">
        <v>13</v>
      </c>
      <c r="E7" s="4" t="s">
        <v>14</v>
      </c>
      <c r="F7" s="5" t="s">
        <v>15</v>
      </c>
      <c r="G7" s="4">
        <v>120</v>
      </c>
      <c r="H7" s="4">
        <f>G7*0.075+9</f>
        <v>18</v>
      </c>
      <c r="I7" s="4" t="s">
        <v>16</v>
      </c>
      <c r="J7" s="19"/>
    </row>
    <row r="8" spans="1:10" s="16" customFormat="1" ht="54" x14ac:dyDescent="0.2">
      <c r="A8" s="4">
        <v>3</v>
      </c>
      <c r="B8" s="4" t="s">
        <v>6</v>
      </c>
      <c r="C8" s="4" t="s">
        <v>17</v>
      </c>
      <c r="D8" s="4" t="s">
        <v>18</v>
      </c>
      <c r="E8" s="4" t="s">
        <v>19</v>
      </c>
      <c r="F8" s="5" t="s">
        <v>20</v>
      </c>
      <c r="G8" s="4">
        <v>130</v>
      </c>
      <c r="H8" s="4">
        <f>G8*0.075+10</f>
        <v>19.75</v>
      </c>
      <c r="I8" s="4" t="s">
        <v>21</v>
      </c>
      <c r="J8" s="19"/>
    </row>
    <row r="9" spans="1:10" s="17" customFormat="1" ht="108" x14ac:dyDescent="0.2">
      <c r="A9" s="4">
        <v>4</v>
      </c>
      <c r="B9" s="4" t="s">
        <v>6</v>
      </c>
      <c r="C9" s="4" t="s">
        <v>22</v>
      </c>
      <c r="D9" s="4" t="s">
        <v>23</v>
      </c>
      <c r="E9" s="4" t="s">
        <v>24</v>
      </c>
      <c r="F9" s="5" t="s">
        <v>25</v>
      </c>
      <c r="G9" s="4">
        <v>160</v>
      </c>
      <c r="H9" s="4">
        <f>160*0.075+120*0.035</f>
        <v>16.2</v>
      </c>
      <c r="I9" s="4" t="s">
        <v>26</v>
      </c>
      <c r="J9" s="19"/>
    </row>
    <row r="10" spans="1:10" s="17" customFormat="1" ht="54" x14ac:dyDescent="0.2">
      <c r="A10" s="4">
        <v>5</v>
      </c>
      <c r="B10" s="4" t="s">
        <v>27</v>
      </c>
      <c r="C10" s="4" t="s">
        <v>22</v>
      </c>
      <c r="D10" s="4" t="s">
        <v>28</v>
      </c>
      <c r="E10" s="4" t="s">
        <v>29</v>
      </c>
      <c r="F10" s="5" t="s">
        <v>30</v>
      </c>
      <c r="G10" s="4">
        <v>200</v>
      </c>
      <c r="H10" s="4">
        <v>30</v>
      </c>
      <c r="I10" s="4" t="s">
        <v>31</v>
      </c>
      <c r="J10" s="19"/>
    </row>
    <row r="11" spans="1:10" s="18" customFormat="1" ht="54" x14ac:dyDescent="0.2">
      <c r="A11" s="4">
        <v>6</v>
      </c>
      <c r="B11" s="4" t="s">
        <v>32</v>
      </c>
      <c r="C11" s="4" t="s">
        <v>33</v>
      </c>
      <c r="D11" s="4" t="s">
        <v>34</v>
      </c>
      <c r="E11" s="4" t="s">
        <v>35</v>
      </c>
      <c r="F11" s="5" t="s">
        <v>36</v>
      </c>
      <c r="G11" s="4">
        <v>40</v>
      </c>
      <c r="H11" s="14">
        <f>G11*0.6</f>
        <v>24</v>
      </c>
      <c r="I11" s="4" t="s">
        <v>37</v>
      </c>
      <c r="J11" s="20"/>
    </row>
    <row r="12" spans="1:10" s="17" customFormat="1" ht="27" x14ac:dyDescent="0.2">
      <c r="A12" s="4">
        <v>7</v>
      </c>
      <c r="B12" s="4" t="s">
        <v>32</v>
      </c>
      <c r="C12" s="4" t="s">
        <v>38</v>
      </c>
      <c r="D12" s="4" t="s">
        <v>39</v>
      </c>
      <c r="E12" s="4" t="s">
        <v>40</v>
      </c>
      <c r="F12" s="5" t="s">
        <v>41</v>
      </c>
      <c r="G12" s="4">
        <v>1800</v>
      </c>
      <c r="H12" s="4">
        <f>G12*45/10000</f>
        <v>8.1</v>
      </c>
      <c r="I12" s="4" t="s">
        <v>42</v>
      </c>
      <c r="J12" s="19"/>
    </row>
    <row r="13" spans="1:10" s="17" customFormat="1" ht="40.5" x14ac:dyDescent="0.2">
      <c r="A13" s="4">
        <v>8</v>
      </c>
      <c r="B13" s="4" t="s">
        <v>43</v>
      </c>
      <c r="C13" s="4" t="s">
        <v>38</v>
      </c>
      <c r="D13" s="4" t="s">
        <v>44</v>
      </c>
      <c r="E13" s="4" t="s">
        <v>45</v>
      </c>
      <c r="F13" s="5" t="s">
        <v>46</v>
      </c>
      <c r="G13" s="4">
        <v>1350</v>
      </c>
      <c r="H13" s="14">
        <f>G13*0.04</f>
        <v>54</v>
      </c>
      <c r="I13" s="4" t="s">
        <v>47</v>
      </c>
      <c r="J13" s="21"/>
    </row>
    <row r="14" spans="1:10" s="17" customFormat="1" ht="54" x14ac:dyDescent="0.2">
      <c r="A14" s="4">
        <v>9</v>
      </c>
      <c r="B14" s="4" t="s">
        <v>43</v>
      </c>
      <c r="C14" s="4" t="s">
        <v>38</v>
      </c>
      <c r="D14" s="4" t="s">
        <v>48</v>
      </c>
      <c r="E14" s="4" t="s">
        <v>45</v>
      </c>
      <c r="F14" s="5" t="s">
        <v>49</v>
      </c>
      <c r="G14" s="4">
        <v>440</v>
      </c>
      <c r="H14" s="14">
        <f>G14*0.1+6</f>
        <v>50</v>
      </c>
      <c r="I14" s="4" t="s">
        <v>50</v>
      </c>
      <c r="J14" s="21"/>
    </row>
    <row r="15" spans="1:10" s="17" customFormat="1" ht="35.25" customHeight="1" x14ac:dyDescent="0.2">
      <c r="A15" s="4">
        <v>10</v>
      </c>
      <c r="B15" s="4" t="s">
        <v>51</v>
      </c>
      <c r="C15" s="4" t="s">
        <v>38</v>
      </c>
      <c r="D15" s="4" t="s">
        <v>52</v>
      </c>
      <c r="E15" s="4" t="s">
        <v>45</v>
      </c>
      <c r="F15" s="5" t="s">
        <v>53</v>
      </c>
      <c r="G15" s="4"/>
      <c r="H15" s="14">
        <v>82.4</v>
      </c>
      <c r="I15" s="4" t="s">
        <v>61</v>
      </c>
      <c r="J15" s="21"/>
    </row>
    <row r="16" spans="1:10" s="17" customFormat="1" ht="54" x14ac:dyDescent="0.2">
      <c r="A16" s="4">
        <v>11</v>
      </c>
      <c r="B16" s="4" t="s">
        <v>54</v>
      </c>
      <c r="C16" s="4" t="s">
        <v>38</v>
      </c>
      <c r="D16" s="4" t="s">
        <v>55</v>
      </c>
      <c r="E16" s="4" t="s">
        <v>56</v>
      </c>
      <c r="F16" s="5" t="s">
        <v>57</v>
      </c>
      <c r="G16" s="4">
        <v>360</v>
      </c>
      <c r="H16" s="4">
        <v>51.7</v>
      </c>
      <c r="I16" s="4" t="s">
        <v>69</v>
      </c>
      <c r="J16" s="19"/>
    </row>
    <row r="17" spans="1:10" s="6" customFormat="1" ht="43.5" customHeight="1" x14ac:dyDescent="0.2">
      <c r="A17" s="10"/>
      <c r="B17" s="10"/>
      <c r="C17" s="10"/>
      <c r="D17" s="10" t="s">
        <v>58</v>
      </c>
      <c r="E17" s="10"/>
      <c r="F17" s="10"/>
      <c r="G17" s="10"/>
      <c r="H17" s="11">
        <f>SUM(H6:H16)</f>
        <v>376.25</v>
      </c>
      <c r="I17" s="10"/>
      <c r="J17" s="10"/>
    </row>
    <row r="18" spans="1:10" s="6" customFormat="1" ht="43.5" customHeight="1" x14ac:dyDescent="0.2">
      <c r="A18" s="22"/>
      <c r="B18" s="22"/>
      <c r="C18" s="22"/>
      <c r="D18" s="22" t="s">
        <v>67</v>
      </c>
      <c r="E18" s="22"/>
      <c r="F18" s="22"/>
      <c r="G18" s="22"/>
      <c r="H18" s="23">
        <f>H17-H16</f>
        <v>324.55</v>
      </c>
      <c r="I18" s="22"/>
      <c r="J18" s="24">
        <v>14.6</v>
      </c>
    </row>
    <row r="19" spans="1:10" s="6" customFormat="1" x14ac:dyDescent="0.2">
      <c r="B19" s="9"/>
      <c r="C19" s="9"/>
    </row>
    <row r="20" spans="1:10" s="6" customFormat="1" x14ac:dyDescent="0.2">
      <c r="B20" s="9"/>
      <c r="C20" s="9"/>
    </row>
    <row r="21" spans="1:10" s="6" customFormat="1" x14ac:dyDescent="0.2">
      <c r="B21" s="9"/>
      <c r="C21" s="9"/>
    </row>
    <row r="22" spans="1:10" s="6" customFormat="1" x14ac:dyDescent="0.2">
      <c r="B22" s="9"/>
      <c r="C22" s="9"/>
    </row>
    <row r="23" spans="1:10" s="6" customFormat="1" x14ac:dyDescent="0.2">
      <c r="B23" s="9"/>
      <c r="C23" s="9"/>
    </row>
    <row r="24" spans="1:10" s="6" customFormat="1" x14ac:dyDescent="0.2">
      <c r="B24" s="9"/>
      <c r="C24" s="9"/>
    </row>
    <row r="25" spans="1:10" s="6" customFormat="1" x14ac:dyDescent="0.2">
      <c r="B25" s="9"/>
      <c r="C25" s="9"/>
    </row>
    <row r="26" spans="1:10" s="6" customFormat="1" x14ac:dyDescent="0.2">
      <c r="B26" s="9"/>
      <c r="C26" s="9"/>
    </row>
    <row r="27" spans="1:10" s="6" customFormat="1" x14ac:dyDescent="0.2">
      <c r="B27" s="9"/>
      <c r="C27" s="9"/>
    </row>
  </sheetData>
  <mergeCells count="1">
    <mergeCell ref="A2:J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唐保良</dc:creator>
  <cp:lastModifiedBy>zhzhw021</cp:lastModifiedBy>
  <cp:lastPrinted>2021-01-08T01:23:19Z</cp:lastPrinted>
  <dcterms:created xsi:type="dcterms:W3CDTF">2021-01-04T14:15:47Z</dcterms:created>
  <dcterms:modified xsi:type="dcterms:W3CDTF">2021-01-08T09:22:26Z</dcterms:modified>
</cp:coreProperties>
</file>